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205" yWindow="-180" windowWidth="24435" windowHeight="11490" activeTab="1"/>
  </bookViews>
  <sheets>
    <sheet name="Lisa 1" sheetId="1" r:id="rId1"/>
    <sheet name="Lisa 2" sheetId="5" r:id="rId2"/>
  </sheets>
  <definedNames>
    <definedName name="_xlnm._FilterDatabase" localSheetId="0" hidden="1">'Lisa 1'!$A$3:$K$8</definedName>
  </definedNames>
  <calcPr calcId="125725"/>
</workbook>
</file>

<file path=xl/calcChain.xml><?xml version="1.0" encoding="utf-8"?>
<calcChain xmlns="http://schemas.openxmlformats.org/spreadsheetml/2006/main">
  <c r="I9" i="1"/>
  <c r="I12"/>
  <c r="I5"/>
  <c r="I6"/>
  <c r="E9" l="1"/>
  <c r="F9"/>
  <c r="G9"/>
  <c r="H9"/>
  <c r="J9"/>
  <c r="K9"/>
  <c r="D11"/>
  <c r="D10"/>
  <c r="J12"/>
  <c r="J6"/>
  <c r="J5" s="1"/>
  <c r="D14"/>
  <c r="D5" i="5"/>
  <c r="E5"/>
  <c r="F5"/>
  <c r="G5"/>
  <c r="H5"/>
  <c r="I5"/>
  <c r="J5"/>
  <c r="K5"/>
  <c r="L5"/>
  <c r="M5"/>
  <c r="N5"/>
  <c r="O5"/>
  <c r="P5"/>
  <c r="Q5"/>
  <c r="C5"/>
  <c r="D14"/>
  <c r="E14"/>
  <c r="F14"/>
  <c r="G14"/>
  <c r="H14"/>
  <c r="I14"/>
  <c r="J14"/>
  <c r="K14"/>
  <c r="L14"/>
  <c r="M14"/>
  <c r="N14"/>
  <c r="O14"/>
  <c r="P14"/>
  <c r="Q14"/>
  <c r="C14"/>
  <c r="E16"/>
  <c r="F16"/>
  <c r="G16"/>
  <c r="H16"/>
  <c r="I16"/>
  <c r="J16"/>
  <c r="K16"/>
  <c r="L16"/>
  <c r="M16"/>
  <c r="N16"/>
  <c r="O16"/>
  <c r="P16"/>
  <c r="Q16"/>
  <c r="C16"/>
  <c r="D17"/>
  <c r="D18"/>
  <c r="F12" i="1"/>
  <c r="G12"/>
  <c r="H12"/>
  <c r="K12"/>
  <c r="E12"/>
  <c r="N6" i="5"/>
  <c r="N19"/>
  <c r="M19"/>
  <c r="O19"/>
  <c r="O6"/>
  <c r="D8"/>
  <c r="D9"/>
  <c r="E6"/>
  <c r="F6"/>
  <c r="G6"/>
  <c r="H6"/>
  <c r="I6"/>
  <c r="J6"/>
  <c r="K6"/>
  <c r="L6"/>
  <c r="M6"/>
  <c r="P6"/>
  <c r="Q6"/>
  <c r="D7"/>
  <c r="C7"/>
  <c r="C6" s="1"/>
  <c r="D21"/>
  <c r="D10"/>
  <c r="D9" i="1" l="1"/>
  <c r="D16" i="5"/>
  <c r="D6"/>
  <c r="F19"/>
  <c r="G19"/>
  <c r="H19"/>
  <c r="I19"/>
  <c r="J19"/>
  <c r="K19"/>
  <c r="P19"/>
  <c r="Q19"/>
  <c r="E19"/>
  <c r="L23"/>
  <c r="L19" s="1"/>
  <c r="C20"/>
  <c r="C19" s="1"/>
  <c r="D20" l="1"/>
  <c r="D22"/>
  <c r="D23"/>
  <c r="F6" i="1"/>
  <c r="F5" s="1"/>
  <c r="F17" s="1"/>
  <c r="G6"/>
  <c r="G5" s="1"/>
  <c r="G17" s="1"/>
  <c r="D15" i="5" l="1"/>
  <c r="D11"/>
  <c r="D24" l="1"/>
  <c r="D13"/>
  <c r="D12"/>
  <c r="D19" l="1"/>
  <c r="D15" i="1" l="1"/>
  <c r="D16"/>
  <c r="H6"/>
  <c r="H5" s="1"/>
  <c r="H17" s="1"/>
  <c r="D13" l="1"/>
  <c r="K6"/>
  <c r="K5" s="1"/>
  <c r="K17" s="1"/>
  <c r="E6"/>
  <c r="E5" s="1"/>
  <c r="E17" s="1"/>
  <c r="D7"/>
  <c r="D8"/>
  <c r="D12" l="1"/>
  <c r="D6"/>
  <c r="D5" s="1"/>
  <c r="D17" l="1"/>
</calcChain>
</file>

<file path=xl/sharedStrings.xml><?xml version="1.0" encoding="utf-8"?>
<sst xmlns="http://schemas.openxmlformats.org/spreadsheetml/2006/main" count="88" uniqueCount="78">
  <si>
    <t xml:space="preserve">KOKKU KULUD </t>
  </si>
  <si>
    <t>/allkirjastatud digitaalselt/</t>
  </si>
  <si>
    <t>Jüri Mölder</t>
  </si>
  <si>
    <t>Linnasekretär</t>
  </si>
  <si>
    <t>KOKKU</t>
  </si>
  <si>
    <t>KULTUURIOSAKOND</t>
  </si>
  <si>
    <t>tegevusala kood</t>
  </si>
  <si>
    <t>01112</t>
  </si>
  <si>
    <t>O. Lutsu nim Linnaraamatukogu</t>
  </si>
  <si>
    <t>põhivara soetus</t>
  </si>
  <si>
    <t>eelarve liik*</t>
  </si>
  <si>
    <t>04740</t>
  </si>
  <si>
    <t>ametnike töötasu</t>
  </si>
  <si>
    <t>KÕIK KOKKU</t>
  </si>
  <si>
    <t>Linna 2015. a eelarvesse  laekunud sihtotstarbeliste toetuste suunamine kulude katteks (eurodes)</t>
  </si>
  <si>
    <t>struktuuriüksus, asutus</t>
  </si>
  <si>
    <t>ürituste korraldamine</t>
  </si>
  <si>
    <t>mitmesugused majanduskulud</t>
  </si>
  <si>
    <t>Linnamajanduse osakond</t>
  </si>
  <si>
    <t>kokku
tulu</t>
  </si>
  <si>
    <t>kokku
kulu</t>
  </si>
  <si>
    <t>Haridusosakond</t>
  </si>
  <si>
    <t>Sotsiaalabi osakond</t>
  </si>
  <si>
    <t>Hooldekodu</t>
  </si>
  <si>
    <t>LINNAVARADE OSAKOND</t>
  </si>
  <si>
    <t>Kultuuriüritused</t>
  </si>
  <si>
    <t>08208</t>
  </si>
  <si>
    <t>Kultuuriosakond</t>
  </si>
  <si>
    <t>antavad toetused</t>
  </si>
  <si>
    <t>preemiad, stipendiumid</t>
  </si>
  <si>
    <t>K. J. Petersoni Gümnaasium</t>
  </si>
  <si>
    <t>lepinguline töötassu</t>
  </si>
  <si>
    <t>toimetulekutoetus</t>
  </si>
  <si>
    <t>hooldajatoetus</t>
  </si>
  <si>
    <t>Ettevõtluse osakond</t>
  </si>
  <si>
    <t>Linnakantselei</t>
  </si>
  <si>
    <t>Linnaplaneerimise ja maakorralduse osakond</t>
  </si>
  <si>
    <t>Kutsehariduskeskus</t>
  </si>
  <si>
    <t>kulud inventarile</t>
  </si>
  <si>
    <t>Ümberpaigutused linna 2015. a eelarves (eurodes)</t>
  </si>
  <si>
    <t xml:space="preserve">elamumajanduse arendamine </t>
  </si>
  <si>
    <t>ruumide majandamiskulud</t>
  </si>
  <si>
    <t>muud kulud</t>
  </si>
  <si>
    <t>06100</t>
  </si>
  <si>
    <t>muu haridus</t>
  </si>
  <si>
    <t>09800</t>
  </si>
  <si>
    <t>kokku</t>
  </si>
  <si>
    <t>* 21 - põhitegevuskulud, 11 - investeerimistegevuse kulud</t>
  </si>
  <si>
    <t>Linnavarade osakond</t>
  </si>
  <si>
    <t>04512</t>
  </si>
  <si>
    <t>05400</t>
  </si>
  <si>
    <t>04510</t>
  </si>
  <si>
    <t>09222</t>
  </si>
  <si>
    <t>09213</t>
  </si>
  <si>
    <t>09212</t>
  </si>
  <si>
    <t>08106</t>
  </si>
  <si>
    <t xml:space="preserve">muu puuetega inimeste sot.kaitse </t>
  </si>
  <si>
    <t>muu perede ja laste sotsiaalne kaitse</t>
  </si>
  <si>
    <t>osakonna ülalpidamine</t>
  </si>
  <si>
    <t>06605</t>
  </si>
  <si>
    <t>transpordikorraldus</t>
  </si>
  <si>
    <t>haljastus</t>
  </si>
  <si>
    <t>teede ja tänavate korrashoid</t>
  </si>
  <si>
    <t>põhihariduse otsekulud</t>
  </si>
  <si>
    <t>laste huvialamajad ja keskused</t>
  </si>
  <si>
    <t>muu majandus</t>
  </si>
  <si>
    <t>04900</t>
  </si>
  <si>
    <t>trahvikulud</t>
  </si>
  <si>
    <t>maksukulud 
hooldajatoetuselt</t>
  </si>
  <si>
    <t>rajatiste maj.kulud</t>
  </si>
  <si>
    <t>maksud 
personalikuludelt</t>
  </si>
  <si>
    <t>hoonete maj.kulud</t>
  </si>
  <si>
    <t>vajaduspõhine 
peretoetus</t>
  </si>
  <si>
    <t>KUTSEHARIDUSKESKUS</t>
  </si>
  <si>
    <t>kutseõppe kauddsed kulud</t>
  </si>
  <si>
    <t>09500</t>
  </si>
  <si>
    <t>taseme alusel mittemäätatletav haridus</t>
  </si>
  <si>
    <t>õppevahendid</t>
  </si>
</sst>
</file>

<file path=xl/styles.xml><?xml version="1.0" encoding="utf-8"?>
<styleSheet xmlns="http://schemas.openxmlformats.org/spreadsheetml/2006/main">
  <numFmts count="3">
    <numFmt numFmtId="43" formatCode="_-* #,##0.00\ _k_r_-;\-* #,##0.00\ _k_r_-;_-* &quot;-&quot;??\ _k_r_-;_-@_-"/>
    <numFmt numFmtId="164" formatCode="_(* #,##0.00_);_(* \(#,##0.00\);_(* &quot;-&quot;??_);_(@_)"/>
    <numFmt numFmtId="165" formatCode="_-* #,##0.00\ _€_-;\-* #,##0.00\ _€_-;_-* &quot;-&quot;??\ _€_-;_-@_-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b/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Times New Roman"/>
      <family val="1"/>
    </font>
    <font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2"/>
      <color theme="1"/>
      <name val="Calibri"/>
      <family val="2"/>
      <scheme val="minor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7" fillId="0" borderId="0"/>
    <xf numFmtId="0" fontId="7" fillId="0" borderId="0"/>
  </cellStyleXfs>
  <cellXfs count="90">
    <xf numFmtId="0" fontId="0" fillId="0" borderId="0" xfId="0"/>
    <xf numFmtId="0" fontId="0" fillId="0" borderId="0" xfId="0"/>
    <xf numFmtId="0" fontId="13" fillId="0" borderId="0" xfId="0" applyFont="1"/>
    <xf numFmtId="0" fontId="0" fillId="0" borderId="0" xfId="0" applyBorder="1"/>
    <xf numFmtId="0" fontId="12" fillId="0" borderId="0" xfId="0" quotePrefix="1" applyFont="1"/>
    <xf numFmtId="0" fontId="14" fillId="0" borderId="0" xfId="0" applyFont="1"/>
    <xf numFmtId="0" fontId="0" fillId="0" borderId="0" xfId="0" applyFont="1"/>
    <xf numFmtId="0" fontId="11" fillId="0" borderId="0" xfId="6" applyFont="1" applyFill="1" applyBorder="1"/>
    <xf numFmtId="3" fontId="8" fillId="0" borderId="0" xfId="6" applyNumberFormat="1" applyFont="1" applyFill="1" applyBorder="1"/>
    <xf numFmtId="0" fontId="13" fillId="0" borderId="0" xfId="0" applyFont="1" applyBorder="1"/>
    <xf numFmtId="0" fontId="10" fillId="0" borderId="0" xfId="6" applyFont="1" applyFill="1" applyBorder="1"/>
    <xf numFmtId="3" fontId="9" fillId="0" borderId="0" xfId="6" applyNumberFormat="1" applyFont="1" applyFill="1" applyBorder="1"/>
    <xf numFmtId="0" fontId="0" fillId="0" borderId="0" xfId="0"/>
    <xf numFmtId="0" fontId="0" fillId="0" borderId="0" xfId="0" applyAlignment="1">
      <alignment textRotation="90"/>
    </xf>
    <xf numFmtId="0" fontId="0" fillId="0" borderId="0" xfId="0" quotePrefix="1" applyFill="1" applyBorder="1" applyAlignment="1">
      <alignment wrapText="1"/>
    </xf>
    <xf numFmtId="0" fontId="0" fillId="0" borderId="0" xfId="0" applyFill="1" applyBorder="1"/>
    <xf numFmtId="0" fontId="11" fillId="0" borderId="0" xfId="6" quotePrefix="1" applyFont="1" applyFill="1" applyBorder="1"/>
    <xf numFmtId="0" fontId="12" fillId="0" borderId="0" xfId="0" applyFont="1"/>
    <xf numFmtId="0" fontId="0" fillId="0" borderId="2" xfId="0" applyBorder="1" applyAlignment="1">
      <alignment horizontal="center" vertical="center" textRotation="90"/>
    </xf>
    <xf numFmtId="0" fontId="0" fillId="0" borderId="2" xfId="0" applyBorder="1" applyAlignment="1">
      <alignment horizontal="center" textRotation="90"/>
    </xf>
    <xf numFmtId="0" fontId="0" fillId="0" borderId="2" xfId="0" applyBorder="1" applyAlignment="1">
      <alignment horizontal="center" textRotation="90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15" fillId="0" borderId="2" xfId="0" applyFont="1" applyBorder="1" applyAlignment="1">
      <alignment horizontal="right"/>
    </xf>
    <xf numFmtId="3" fontId="15" fillId="0" borderId="2" xfId="0" applyNumberFormat="1" applyFont="1" applyBorder="1"/>
    <xf numFmtId="0" fontId="0" fillId="0" borderId="2" xfId="0" applyBorder="1" applyAlignment="1">
      <alignment horizontal="right"/>
    </xf>
    <xf numFmtId="3" fontId="5" fillId="0" borderId="2" xfId="0" applyNumberFormat="1" applyFont="1" applyBorder="1"/>
    <xf numFmtId="3" fontId="0" fillId="0" borderId="2" xfId="0" applyNumberFormat="1" applyBorder="1"/>
    <xf numFmtId="3" fontId="0" fillId="0" borderId="2" xfId="0" applyNumberFormat="1" applyBorder="1" applyAlignment="1">
      <alignment horizontal="right"/>
    </xf>
    <xf numFmtId="3" fontId="15" fillId="0" borderId="2" xfId="0" applyNumberFormat="1" applyFont="1" applyBorder="1" applyAlignment="1">
      <alignment horizontal="right"/>
    </xf>
    <xf numFmtId="0" fontId="15" fillId="0" borderId="2" xfId="0" applyFont="1" applyBorder="1" applyAlignment="1">
      <alignment horizontal="left"/>
    </xf>
    <xf numFmtId="0" fontId="15" fillId="0" borderId="2" xfId="0" applyFont="1" applyBorder="1"/>
    <xf numFmtId="3" fontId="4" fillId="0" borderId="2" xfId="0" applyNumberFormat="1" applyFont="1" applyBorder="1"/>
    <xf numFmtId="0" fontId="0" fillId="0" borderId="4" xfId="0" applyBorder="1" applyAlignment="1">
      <alignment horizontal="center" vertical="center"/>
    </xf>
    <xf numFmtId="4" fontId="0" fillId="0" borderId="2" xfId="0" applyNumberFormat="1" applyBorder="1" applyAlignment="1">
      <alignment horizontal="right" wrapText="1"/>
    </xf>
    <xf numFmtId="4" fontId="4" fillId="0" borderId="2" xfId="0" applyNumberFormat="1" applyFont="1" applyBorder="1"/>
    <xf numFmtId="4" fontId="15" fillId="0" borderId="2" xfId="0" applyNumberFormat="1" applyFont="1" applyBorder="1" applyAlignment="1">
      <alignment horizontal="right" wrapText="1"/>
    </xf>
    <xf numFmtId="4" fontId="15" fillId="0" borderId="2" xfId="0" applyNumberFormat="1" applyFont="1" applyBorder="1"/>
    <xf numFmtId="0" fontId="3" fillId="0" borderId="2" xfId="0" applyFont="1" applyBorder="1" applyAlignment="1">
      <alignment horizontal="right" wrapText="1"/>
    </xf>
    <xf numFmtId="3" fontId="3" fillId="0" borderId="2" xfId="0" applyNumberFormat="1" applyFont="1" applyBorder="1" applyAlignment="1">
      <alignment horizontal="right" wrapText="1"/>
    </xf>
    <xf numFmtId="3" fontId="3" fillId="0" borderId="2" xfId="0" applyNumberFormat="1" applyFont="1" applyBorder="1"/>
    <xf numFmtId="0" fontId="15" fillId="0" borderId="2" xfId="0" applyFont="1" applyBorder="1" applyAlignment="1">
      <alignment horizontal="left" wrapText="1"/>
    </xf>
    <xf numFmtId="0" fontId="15" fillId="0" borderId="0" xfId="0" applyFont="1"/>
    <xf numFmtId="4" fontId="15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2" xfId="0" applyNumberFormat="1" applyFont="1" applyBorder="1"/>
    <xf numFmtId="0" fontId="2" fillId="0" borderId="2" xfId="0" applyFont="1" applyBorder="1"/>
    <xf numFmtId="0" fontId="18" fillId="0" borderId="2" xfId="6" applyFont="1" applyFill="1" applyBorder="1" applyAlignment="1">
      <alignment horizontal="center" textRotation="90"/>
    </xf>
    <xf numFmtId="0" fontId="19" fillId="0" borderId="2" xfId="6" applyFont="1" applyFill="1" applyBorder="1" applyAlignment="1">
      <alignment horizontal="center" textRotation="90"/>
    </xf>
    <xf numFmtId="0" fontId="18" fillId="0" borderId="2" xfId="6" applyFont="1" applyFill="1" applyBorder="1" applyAlignment="1">
      <alignment horizontal="center" wrapText="1"/>
    </xf>
    <xf numFmtId="0" fontId="20" fillId="0" borderId="2" xfId="0" applyFont="1" applyBorder="1" applyAlignment="1">
      <alignment horizontal="center" textRotation="90" wrapText="1"/>
    </xf>
    <xf numFmtId="0" fontId="19" fillId="0" borderId="2" xfId="6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/>
    </xf>
    <xf numFmtId="0" fontId="18" fillId="0" borderId="1" xfId="6" applyFont="1" applyFill="1" applyBorder="1"/>
    <xf numFmtId="0" fontId="19" fillId="0" borderId="1" xfId="6" applyFont="1" applyFill="1" applyBorder="1" applyAlignment="1">
      <alignment horizontal="center"/>
    </xf>
    <xf numFmtId="3" fontId="18" fillId="0" borderId="2" xfId="6" applyNumberFormat="1" applyFont="1" applyFill="1" applyBorder="1" applyAlignment="1">
      <alignment horizontal="right"/>
    </xf>
    <xf numFmtId="3" fontId="18" fillId="0" borderId="2" xfId="6" applyNumberFormat="1" applyFont="1" applyFill="1" applyBorder="1" applyAlignment="1">
      <alignment wrapText="1"/>
    </xf>
    <xf numFmtId="3" fontId="19" fillId="0" borderId="2" xfId="6" applyNumberFormat="1" applyFont="1" applyFill="1" applyBorder="1" applyAlignment="1">
      <alignment horizontal="center" wrapText="1"/>
    </xf>
    <xf numFmtId="3" fontId="18" fillId="0" borderId="2" xfId="6" quotePrefix="1" applyNumberFormat="1" applyFont="1" applyFill="1" applyBorder="1" applyAlignment="1">
      <alignment horizontal="center" wrapText="1"/>
    </xf>
    <xf numFmtId="3" fontId="16" fillId="0" borderId="2" xfId="0" applyNumberFormat="1" applyFont="1" applyBorder="1"/>
    <xf numFmtId="3" fontId="19" fillId="0" borderId="2" xfId="6" applyNumberFormat="1" applyFont="1" applyFill="1" applyBorder="1" applyAlignment="1">
      <alignment horizontal="right" wrapText="1"/>
    </xf>
    <xf numFmtId="3" fontId="19" fillId="0" borderId="2" xfId="6" applyNumberFormat="1" applyFont="1" applyFill="1" applyBorder="1" applyAlignment="1">
      <alignment horizontal="right"/>
    </xf>
    <xf numFmtId="3" fontId="20" fillId="0" borderId="2" xfId="0" applyNumberFormat="1" applyFont="1" applyBorder="1"/>
    <xf numFmtId="3" fontId="18" fillId="0" borderId="2" xfId="6" applyNumberFormat="1" applyFont="1" applyFill="1" applyBorder="1" applyAlignment="1">
      <alignment horizontal="left" wrapText="1"/>
    </xf>
    <xf numFmtId="3" fontId="18" fillId="0" borderId="2" xfId="6" applyNumberFormat="1" applyFont="1" applyFill="1" applyBorder="1" applyAlignment="1">
      <alignment horizontal="center" wrapText="1"/>
    </xf>
    <xf numFmtId="3" fontId="19" fillId="0" borderId="2" xfId="6" quotePrefix="1" applyNumberFormat="1" applyFont="1" applyFill="1" applyBorder="1" applyAlignment="1">
      <alignment horizontal="center" wrapText="1"/>
    </xf>
    <xf numFmtId="3" fontId="18" fillId="0" borderId="2" xfId="6" applyNumberFormat="1" applyFont="1" applyFill="1" applyBorder="1" applyAlignment="1">
      <alignment horizontal="right" wrapText="1"/>
    </xf>
    <xf numFmtId="3" fontId="19" fillId="0" borderId="2" xfId="6" applyNumberFormat="1" applyFont="1" applyFill="1" applyBorder="1" applyAlignment="1">
      <alignment horizontal="left" wrapText="1"/>
    </xf>
    <xf numFmtId="0" fontId="2" fillId="0" borderId="2" xfId="0" applyFont="1" applyBorder="1" applyAlignment="1">
      <alignment horizontal="right" wrapText="1"/>
    </xf>
    <xf numFmtId="0" fontId="15" fillId="0" borderId="2" xfId="0" applyFont="1" applyBorder="1" applyAlignment="1">
      <alignment horizontal="center" wrapText="1"/>
    </xf>
    <xf numFmtId="0" fontId="2" fillId="0" borderId="2" xfId="0" quotePrefix="1" applyFont="1" applyBorder="1" applyAlignment="1">
      <alignment horizontal="center" wrapText="1"/>
    </xf>
    <xf numFmtId="0" fontId="0" fillId="0" borderId="2" xfId="0" quotePrefix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0" borderId="0" xfId="0" quotePrefix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 wrapText="1"/>
    </xf>
    <xf numFmtId="4" fontId="15" fillId="0" borderId="0" xfId="0" applyNumberFormat="1" applyFont="1"/>
    <xf numFmtId="0" fontId="0" fillId="0" borderId="2" xfId="0" applyBorder="1" applyAlignment="1">
      <alignment horizontal="right" wrapText="1"/>
    </xf>
  </cellXfs>
  <cellStyles count="8">
    <cellStyle name="Comma 2" xfId="1"/>
    <cellStyle name="Comma 2 2" xfId="2"/>
    <cellStyle name="Comma 3" xfId="3"/>
    <cellStyle name="Comma 4" xfId="4"/>
    <cellStyle name="Comma 5" xfId="5"/>
    <cellStyle name="Normaallaad_Leht1" xfId="7"/>
    <cellStyle name="Normal" xfId="0" builtinId="0"/>
    <cellStyle name="Normal 2" xfId="6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I11" sqref="I11"/>
    </sheetView>
  </sheetViews>
  <sheetFormatPr defaultRowHeight="15"/>
  <cols>
    <col min="1" max="1" width="30.42578125" customWidth="1"/>
    <col min="2" max="2" width="7.85546875" style="6" bestFit="1" customWidth="1"/>
    <col min="3" max="3" width="7.140625" customWidth="1"/>
    <col min="5" max="5" width="8" bestFit="1" customWidth="1"/>
    <col min="6" max="7" width="7.85546875" style="12" customWidth="1"/>
    <col min="8" max="8" width="7.28515625" style="12" bestFit="1" customWidth="1"/>
    <col min="9" max="10" width="7.28515625" style="12" customWidth="1"/>
    <col min="11" max="11" width="7.85546875" bestFit="1" customWidth="1"/>
  </cols>
  <sheetData>
    <row r="1" spans="1:11" ht="30.75" customHeight="1">
      <c r="A1" s="80" t="s">
        <v>39</v>
      </c>
      <c r="B1" s="80"/>
      <c r="C1" s="81"/>
      <c r="D1" s="81"/>
      <c r="E1" s="81"/>
      <c r="F1" s="81"/>
      <c r="G1" s="81"/>
      <c r="H1" s="81"/>
      <c r="I1" s="81"/>
      <c r="J1" s="81"/>
      <c r="K1" s="81"/>
    </row>
    <row r="2" spans="1:11" ht="26.25" customHeight="1">
      <c r="A2" s="2"/>
      <c r="B2" s="2"/>
      <c r="C2" s="2"/>
      <c r="D2" s="2"/>
      <c r="E2" s="1"/>
      <c r="K2" s="1"/>
    </row>
    <row r="3" spans="1:11" ht="105.75" customHeight="1">
      <c r="A3" s="49"/>
      <c r="B3" s="50" t="s">
        <v>10</v>
      </c>
      <c r="C3" s="50" t="s">
        <v>6</v>
      </c>
      <c r="D3" s="51" t="s">
        <v>0</v>
      </c>
      <c r="E3" s="52" t="s">
        <v>9</v>
      </c>
      <c r="F3" s="52" t="s">
        <v>29</v>
      </c>
      <c r="G3" s="52" t="s">
        <v>28</v>
      </c>
      <c r="H3" s="52" t="s">
        <v>41</v>
      </c>
      <c r="I3" s="52" t="s">
        <v>77</v>
      </c>
      <c r="J3" s="52" t="s">
        <v>67</v>
      </c>
      <c r="K3" s="52" t="s">
        <v>42</v>
      </c>
    </row>
    <row r="4" spans="1:11" ht="15.75">
      <c r="A4" s="53"/>
      <c r="B4" s="53"/>
      <c r="C4" s="53"/>
      <c r="D4" s="53"/>
      <c r="E4" s="54">
        <v>1551</v>
      </c>
      <c r="F4" s="54">
        <v>4139</v>
      </c>
      <c r="G4" s="54">
        <v>4500</v>
      </c>
      <c r="H4" s="54">
        <v>5511</v>
      </c>
      <c r="I4" s="54">
        <v>5524</v>
      </c>
      <c r="J4" s="54">
        <v>601</v>
      </c>
      <c r="K4" s="54">
        <v>608</v>
      </c>
    </row>
    <row r="5" spans="1:11" s="12" customFormat="1" ht="24" customHeight="1">
      <c r="A5" s="55" t="s">
        <v>5</v>
      </c>
      <c r="B5" s="56"/>
      <c r="C5" s="55" t="s">
        <v>46</v>
      </c>
      <c r="D5" s="57">
        <f>SUM(D6)</f>
        <v>0</v>
      </c>
      <c r="E5" s="57">
        <f t="shared" ref="E5:K5" si="0">SUM(E6)</f>
        <v>0</v>
      </c>
      <c r="F5" s="57">
        <f t="shared" si="0"/>
        <v>2675</v>
      </c>
      <c r="G5" s="57">
        <f t="shared" si="0"/>
        <v>-2675</v>
      </c>
      <c r="H5" s="57">
        <f t="shared" si="0"/>
        <v>0</v>
      </c>
      <c r="I5" s="57">
        <f t="shared" si="0"/>
        <v>0</v>
      </c>
      <c r="J5" s="57">
        <f t="shared" si="0"/>
        <v>0</v>
      </c>
      <c r="K5" s="57">
        <f t="shared" si="0"/>
        <v>0</v>
      </c>
    </row>
    <row r="6" spans="1:11" ht="24" customHeight="1">
      <c r="A6" s="58" t="s">
        <v>25</v>
      </c>
      <c r="B6" s="59">
        <v>21</v>
      </c>
      <c r="C6" s="60" t="s">
        <v>26</v>
      </c>
      <c r="D6" s="57">
        <f t="shared" ref="D6:D16" si="1">SUM(E6:K6)</f>
        <v>0</v>
      </c>
      <c r="E6" s="61">
        <f t="shared" ref="E6:K6" si="2">SUM(E7:E8)</f>
        <v>0</v>
      </c>
      <c r="F6" s="61">
        <f t="shared" ref="F6" si="3">SUM(F7:F8)</f>
        <v>2675</v>
      </c>
      <c r="G6" s="61">
        <f t="shared" ref="G6" si="4">SUM(G7:G8)</f>
        <v>-2675</v>
      </c>
      <c r="H6" s="61">
        <f t="shared" si="2"/>
        <v>0</v>
      </c>
      <c r="I6" s="61">
        <f t="shared" ref="I6" si="5">SUM(I7:I8)</f>
        <v>0</v>
      </c>
      <c r="J6" s="61">
        <f t="shared" ref="J6" si="6">SUM(J7:J8)</f>
        <v>0</v>
      </c>
      <c r="K6" s="61">
        <f t="shared" si="2"/>
        <v>0</v>
      </c>
    </row>
    <row r="7" spans="1:11" s="1" customFormat="1" ht="24" customHeight="1">
      <c r="A7" s="62" t="s">
        <v>27</v>
      </c>
      <c r="B7" s="59"/>
      <c r="C7" s="59"/>
      <c r="D7" s="63">
        <f t="shared" si="1"/>
        <v>-2675</v>
      </c>
      <c r="E7" s="64"/>
      <c r="F7" s="64"/>
      <c r="G7" s="64">
        <v>-2675</v>
      </c>
      <c r="H7" s="64"/>
      <c r="I7" s="64"/>
      <c r="J7" s="64"/>
      <c r="K7" s="64"/>
    </row>
    <row r="8" spans="1:11" s="1" customFormat="1" ht="24" customHeight="1">
      <c r="A8" s="62" t="s">
        <v>8</v>
      </c>
      <c r="B8" s="59"/>
      <c r="C8" s="59"/>
      <c r="D8" s="63">
        <f t="shared" si="1"/>
        <v>2675</v>
      </c>
      <c r="E8" s="64"/>
      <c r="F8" s="64">
        <v>2675</v>
      </c>
      <c r="G8" s="64"/>
      <c r="H8" s="64"/>
      <c r="I8" s="64"/>
      <c r="J8" s="64"/>
      <c r="K8" s="64"/>
    </row>
    <row r="9" spans="1:11" s="12" customFormat="1" ht="24" customHeight="1">
      <c r="A9" s="65" t="s">
        <v>73</v>
      </c>
      <c r="B9" s="59"/>
      <c r="C9" s="66" t="s">
        <v>46</v>
      </c>
      <c r="D9" s="57">
        <f>SUM(D10:D11)</f>
        <v>0</v>
      </c>
      <c r="E9" s="57">
        <f t="shared" ref="E9:K9" si="7">SUM(E10:E11)</f>
        <v>0</v>
      </c>
      <c r="F9" s="57">
        <f t="shared" si="7"/>
        <v>0</v>
      </c>
      <c r="G9" s="57">
        <f t="shared" si="7"/>
        <v>0</v>
      </c>
      <c r="H9" s="57">
        <f t="shared" si="7"/>
        <v>0</v>
      </c>
      <c r="I9" s="57">
        <f t="shared" si="7"/>
        <v>0</v>
      </c>
      <c r="J9" s="57">
        <f t="shared" si="7"/>
        <v>0</v>
      </c>
      <c r="K9" s="57">
        <f t="shared" si="7"/>
        <v>0</v>
      </c>
    </row>
    <row r="10" spans="1:11" s="12" customFormat="1" ht="24" customHeight="1">
      <c r="A10" s="62" t="s">
        <v>74</v>
      </c>
      <c r="B10" s="59">
        <v>21</v>
      </c>
      <c r="C10" s="67" t="s">
        <v>52</v>
      </c>
      <c r="D10" s="63">
        <f>SUM(E10:K10)</f>
        <v>-446</v>
      </c>
      <c r="E10" s="64"/>
      <c r="F10" s="64"/>
      <c r="G10" s="64"/>
      <c r="H10" s="64"/>
      <c r="I10" s="64">
        <v>-446</v>
      </c>
      <c r="J10" s="64"/>
      <c r="K10" s="64"/>
    </row>
    <row r="11" spans="1:11" s="12" customFormat="1" ht="31.5">
      <c r="A11" s="62" t="s">
        <v>76</v>
      </c>
      <c r="B11" s="59">
        <v>21</v>
      </c>
      <c r="C11" s="67" t="s">
        <v>75</v>
      </c>
      <c r="D11" s="63">
        <f>SUM(E11:K11)</f>
        <v>446</v>
      </c>
      <c r="E11" s="64"/>
      <c r="F11" s="64"/>
      <c r="G11" s="64"/>
      <c r="H11" s="64"/>
      <c r="I11" s="64">
        <v>446</v>
      </c>
      <c r="J11" s="64"/>
      <c r="K11" s="64"/>
    </row>
    <row r="12" spans="1:11" s="6" customFormat="1" ht="24" customHeight="1">
      <c r="A12" s="65" t="s">
        <v>24</v>
      </c>
      <c r="B12" s="59"/>
      <c r="C12" s="66" t="s">
        <v>46</v>
      </c>
      <c r="D12" s="57">
        <f t="shared" si="1"/>
        <v>0</v>
      </c>
      <c r="E12" s="61">
        <f>SUM(E13:E16)</f>
        <v>-16000</v>
      </c>
      <c r="F12" s="61">
        <f t="shared" ref="F12:K12" si="8">SUM(F13:F16)</f>
        <v>0</v>
      </c>
      <c r="G12" s="61">
        <f t="shared" si="8"/>
        <v>0</v>
      </c>
      <c r="H12" s="61">
        <f t="shared" si="8"/>
        <v>12100</v>
      </c>
      <c r="I12" s="61">
        <f t="shared" ref="I12" si="9">SUM(I13:I16)</f>
        <v>0</v>
      </c>
      <c r="J12" s="61">
        <f t="shared" si="8"/>
        <v>1000</v>
      </c>
      <c r="K12" s="61">
        <f t="shared" si="8"/>
        <v>2900</v>
      </c>
    </row>
    <row r="13" spans="1:11" s="6" customFormat="1" ht="24" customHeight="1">
      <c r="A13" s="62" t="s">
        <v>65</v>
      </c>
      <c r="B13" s="59">
        <v>21</v>
      </c>
      <c r="C13" s="67" t="s">
        <v>66</v>
      </c>
      <c r="D13" s="57">
        <f t="shared" si="1"/>
        <v>0</v>
      </c>
      <c r="E13" s="64"/>
      <c r="F13" s="64"/>
      <c r="G13" s="64"/>
      <c r="H13" s="64">
        <v>-1000</v>
      </c>
      <c r="I13" s="64"/>
      <c r="J13" s="64">
        <v>1000</v>
      </c>
      <c r="K13" s="64"/>
    </row>
    <row r="14" spans="1:11" s="6" customFormat="1" ht="24" customHeight="1">
      <c r="A14" s="62" t="s">
        <v>40</v>
      </c>
      <c r="B14" s="59">
        <v>21</v>
      </c>
      <c r="C14" s="67" t="s">
        <v>43</v>
      </c>
      <c r="D14" s="57">
        <f t="shared" ref="D14" si="10">SUM(E14:K14)</f>
        <v>0</v>
      </c>
      <c r="E14" s="64"/>
      <c r="F14" s="64"/>
      <c r="G14" s="64"/>
      <c r="H14" s="64">
        <v>-2900</v>
      </c>
      <c r="I14" s="64"/>
      <c r="J14" s="64"/>
      <c r="K14" s="64">
        <v>2900</v>
      </c>
    </row>
    <row r="15" spans="1:11" s="6" customFormat="1" ht="24" customHeight="1">
      <c r="A15" s="62" t="s">
        <v>40</v>
      </c>
      <c r="B15" s="59">
        <v>11</v>
      </c>
      <c r="C15" s="67" t="s">
        <v>43</v>
      </c>
      <c r="D15" s="63">
        <f t="shared" si="1"/>
        <v>0</v>
      </c>
      <c r="E15" s="64">
        <v>-10000</v>
      </c>
      <c r="F15" s="64"/>
      <c r="G15" s="64"/>
      <c r="H15" s="64">
        <v>10000</v>
      </c>
      <c r="I15" s="64"/>
      <c r="J15" s="64"/>
      <c r="K15" s="64"/>
    </row>
    <row r="16" spans="1:11" s="6" customFormat="1" ht="24" customHeight="1">
      <c r="A16" s="62" t="s">
        <v>44</v>
      </c>
      <c r="B16" s="59">
        <v>11</v>
      </c>
      <c r="C16" s="67" t="s">
        <v>45</v>
      </c>
      <c r="D16" s="63">
        <f t="shared" si="1"/>
        <v>0</v>
      </c>
      <c r="E16" s="64">
        <v>-6000</v>
      </c>
      <c r="F16" s="64"/>
      <c r="G16" s="64"/>
      <c r="H16" s="64">
        <v>6000</v>
      </c>
      <c r="I16" s="64"/>
      <c r="J16" s="64"/>
      <c r="K16" s="64"/>
    </row>
    <row r="17" spans="1:11" s="6" customFormat="1" ht="24" customHeight="1">
      <c r="A17" s="68" t="s">
        <v>13</v>
      </c>
      <c r="B17" s="69"/>
      <c r="C17" s="60"/>
      <c r="D17" s="57">
        <f>SUM(D12,D5)</f>
        <v>0</v>
      </c>
      <c r="E17" s="57">
        <f t="shared" ref="E17:K17" si="11">SUM(E12,E5)</f>
        <v>-16000</v>
      </c>
      <c r="F17" s="57">
        <f t="shared" si="11"/>
        <v>2675</v>
      </c>
      <c r="G17" s="57">
        <f t="shared" si="11"/>
        <v>-2675</v>
      </c>
      <c r="H17" s="57">
        <f t="shared" si="11"/>
        <v>12100</v>
      </c>
      <c r="I17" s="57"/>
      <c r="J17" s="57"/>
      <c r="K17" s="57">
        <f t="shared" si="11"/>
        <v>2900</v>
      </c>
    </row>
    <row r="18" spans="1:11" ht="20.25" customHeight="1">
      <c r="A18" s="10" t="s">
        <v>47</v>
      </c>
    </row>
    <row r="19" spans="1:11" s="12" customFormat="1">
      <c r="A19" s="10"/>
      <c r="B19" s="6"/>
    </row>
    <row r="20" spans="1:11">
      <c r="B20" s="10"/>
      <c r="C20" s="10"/>
      <c r="D20" s="11"/>
      <c r="E20" s="11"/>
      <c r="F20" s="11"/>
      <c r="G20" s="11"/>
      <c r="H20" s="11"/>
      <c r="I20" s="11"/>
      <c r="J20" s="11"/>
      <c r="K20" s="11"/>
    </row>
    <row r="21" spans="1:11">
      <c r="A21" s="16" t="s">
        <v>1</v>
      </c>
      <c r="B21" s="16"/>
      <c r="C21" s="7"/>
      <c r="D21" s="8"/>
      <c r="E21" s="9"/>
      <c r="F21" s="9"/>
      <c r="G21" s="9"/>
      <c r="H21" s="9"/>
      <c r="I21" s="9"/>
      <c r="J21" s="9"/>
      <c r="K21" s="9"/>
    </row>
    <row r="22" spans="1:11">
      <c r="A22" s="7"/>
      <c r="B22" s="7"/>
      <c r="C22" s="7"/>
      <c r="D22" s="8"/>
      <c r="E22" s="9"/>
      <c r="F22" s="9"/>
      <c r="G22" s="9"/>
      <c r="H22" s="9"/>
      <c r="I22" s="9"/>
      <c r="J22" s="9"/>
      <c r="K22" s="9"/>
    </row>
    <row r="23" spans="1:11">
      <c r="A23" s="12" t="s">
        <v>2</v>
      </c>
      <c r="C23" s="1"/>
      <c r="D23" s="1"/>
      <c r="E23" s="3"/>
      <c r="F23" s="3"/>
      <c r="G23" s="3"/>
      <c r="K23" s="1"/>
    </row>
    <row r="24" spans="1:11">
      <c r="A24" s="17" t="s">
        <v>3</v>
      </c>
      <c r="B24" s="17"/>
      <c r="C24" s="4"/>
      <c r="D24" s="1"/>
      <c r="E24" s="3"/>
      <c r="F24" s="3"/>
      <c r="G24" s="3"/>
      <c r="K24" s="1"/>
    </row>
    <row r="25" spans="1:11">
      <c r="A25" s="4"/>
      <c r="B25" s="4"/>
      <c r="C25" s="4"/>
      <c r="D25" s="1"/>
      <c r="E25" s="3"/>
      <c r="F25" s="3"/>
      <c r="G25" s="3"/>
      <c r="K25" s="1"/>
    </row>
    <row r="26" spans="1:11">
      <c r="A26" s="5"/>
      <c r="B26" s="5"/>
      <c r="C26" s="5"/>
      <c r="D26" s="1"/>
      <c r="E26" s="1"/>
      <c r="K26" s="1"/>
    </row>
    <row r="27" spans="1:11">
      <c r="A27" s="5"/>
      <c r="B27" s="5"/>
      <c r="C27" s="5"/>
      <c r="D27" s="1"/>
      <c r="E27" s="1"/>
      <c r="K27" s="1"/>
    </row>
  </sheetData>
  <mergeCells count="1">
    <mergeCell ref="A1:K1"/>
  </mergeCells>
  <pageMargins left="0.70866141732283472" right="0.70866141732283472" top="0.94488188976377963" bottom="0.74803149606299213" header="0.31496062992125984" footer="0.31496062992125984"/>
  <pageSetup paperSize="9" scale="75" orientation="portrait" r:id="rId1"/>
  <headerFooter>
    <oddHeader>&amp;RLisa 1
Tartu Linnavalitsuse 17.03.2015. a 
korralduse nr juurde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9"/>
  <sheetViews>
    <sheetView tabSelected="1" workbookViewId="0">
      <selection activeCell="A15" sqref="A15"/>
    </sheetView>
  </sheetViews>
  <sheetFormatPr defaultRowHeight="15"/>
  <cols>
    <col min="1" max="1" width="27" style="12" customWidth="1"/>
    <col min="2" max="2" width="6" style="77" bestFit="1" customWidth="1"/>
    <col min="3" max="4" width="10.7109375" style="12" bestFit="1" customWidth="1"/>
    <col min="5" max="5" width="5.42578125" style="12" bestFit="1" customWidth="1"/>
    <col min="6" max="6" width="8.140625" style="12" bestFit="1" customWidth="1"/>
    <col min="7" max="7" width="9" style="12" bestFit="1" customWidth="1"/>
    <col min="8" max="10" width="7.28515625" style="12" customWidth="1"/>
    <col min="11" max="11" width="5" style="12" bestFit="1" customWidth="1"/>
    <col min="12" max="17" width="7.28515625" style="12" customWidth="1"/>
    <col min="18" max="18" width="9.140625" style="12"/>
    <col min="19" max="19" width="10" style="12" bestFit="1" customWidth="1"/>
    <col min="20" max="16384" width="9.140625" style="12"/>
  </cols>
  <sheetData>
    <row r="1" spans="1:19" ht="15.75">
      <c r="A1" s="80" t="s">
        <v>14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3" spans="1:19" ht="108">
      <c r="A3" s="82" t="s">
        <v>15</v>
      </c>
      <c r="B3" s="85" t="s">
        <v>6</v>
      </c>
      <c r="C3" s="84" t="s">
        <v>19</v>
      </c>
      <c r="D3" s="84" t="s">
        <v>20</v>
      </c>
      <c r="E3" s="18" t="s">
        <v>9</v>
      </c>
      <c r="F3" s="18" t="s">
        <v>32</v>
      </c>
      <c r="G3" s="87" t="s">
        <v>72</v>
      </c>
      <c r="H3" s="18" t="s">
        <v>33</v>
      </c>
      <c r="I3" s="87" t="s">
        <v>68</v>
      </c>
      <c r="J3" s="18" t="s">
        <v>12</v>
      </c>
      <c r="K3" s="18" t="s">
        <v>31</v>
      </c>
      <c r="L3" s="87" t="s">
        <v>70</v>
      </c>
      <c r="M3" s="19" t="s">
        <v>71</v>
      </c>
      <c r="N3" s="19" t="s">
        <v>69</v>
      </c>
      <c r="O3" s="19" t="s">
        <v>38</v>
      </c>
      <c r="P3" s="19" t="s">
        <v>16</v>
      </c>
      <c r="Q3" s="20" t="s">
        <v>17</v>
      </c>
      <c r="R3" s="13"/>
      <c r="S3" s="13"/>
    </row>
    <row r="4" spans="1:19">
      <c r="A4" s="83"/>
      <c r="B4" s="86"/>
      <c r="C4" s="83"/>
      <c r="D4" s="83"/>
      <c r="E4" s="21">
        <v>1551</v>
      </c>
      <c r="F4" s="34">
        <v>4131</v>
      </c>
      <c r="G4" s="34">
        <v>4130</v>
      </c>
      <c r="H4" s="34">
        <v>4133</v>
      </c>
      <c r="I4" s="34">
        <v>4137</v>
      </c>
      <c r="J4" s="34">
        <v>5001</v>
      </c>
      <c r="K4" s="34">
        <v>5005</v>
      </c>
      <c r="L4" s="34">
        <v>506</v>
      </c>
      <c r="M4" s="22">
        <v>5511</v>
      </c>
      <c r="N4" s="22">
        <v>5512</v>
      </c>
      <c r="O4" s="22">
        <v>5515</v>
      </c>
      <c r="P4" s="22">
        <v>5525</v>
      </c>
      <c r="Q4" s="22">
        <v>5540</v>
      </c>
    </row>
    <row r="5" spans="1:19">
      <c r="A5" s="24" t="s">
        <v>4</v>
      </c>
      <c r="B5" s="22"/>
      <c r="C5" s="44">
        <f>SUM(C6,C10:C14,C16,C19)</f>
        <v>431503.74</v>
      </c>
      <c r="D5" s="44">
        <f t="shared" ref="D5:Q5" si="0">SUM(D6,D10:D14,D16,D19)</f>
        <v>223107.74</v>
      </c>
      <c r="E5" s="30">
        <f t="shared" si="0"/>
        <v>8601</v>
      </c>
      <c r="F5" s="30">
        <f t="shared" si="0"/>
        <v>-189163</v>
      </c>
      <c r="G5" s="30">
        <f t="shared" si="0"/>
        <v>360536</v>
      </c>
      <c r="H5" s="30">
        <f t="shared" si="0"/>
        <v>10000</v>
      </c>
      <c r="I5" s="30">
        <f t="shared" si="0"/>
        <v>13347</v>
      </c>
      <c r="J5" s="30">
        <f t="shared" si="0"/>
        <v>3546</v>
      </c>
      <c r="K5" s="30">
        <f t="shared" si="0"/>
        <v>536</v>
      </c>
      <c r="L5" s="30">
        <f t="shared" si="0"/>
        <v>1368</v>
      </c>
      <c r="M5" s="30">
        <f t="shared" si="0"/>
        <v>9334</v>
      </c>
      <c r="N5" s="30">
        <f t="shared" si="0"/>
        <v>420</v>
      </c>
      <c r="O5" s="30">
        <f t="shared" si="0"/>
        <v>2388</v>
      </c>
      <c r="P5" s="30">
        <f t="shared" si="0"/>
        <v>2003</v>
      </c>
      <c r="Q5" s="44">
        <f t="shared" si="0"/>
        <v>191.74</v>
      </c>
    </row>
    <row r="6" spans="1:19" s="43" customFormat="1">
      <c r="A6" s="31" t="s">
        <v>18</v>
      </c>
      <c r="B6" s="71"/>
      <c r="C6" s="30">
        <f>SUM(C7:C9)</f>
        <v>150394</v>
      </c>
      <c r="D6" s="30">
        <f t="shared" ref="D6:Q6" si="1">SUM(D7:D9)</f>
        <v>8214</v>
      </c>
      <c r="E6" s="30">
        <f t="shared" si="1"/>
        <v>5406</v>
      </c>
      <c r="F6" s="30">
        <f t="shared" si="1"/>
        <v>0</v>
      </c>
      <c r="G6" s="30">
        <f t="shared" si="1"/>
        <v>0</v>
      </c>
      <c r="H6" s="30">
        <f t="shared" si="1"/>
        <v>0</v>
      </c>
      <c r="I6" s="30">
        <f t="shared" si="1"/>
        <v>0</v>
      </c>
      <c r="J6" s="30">
        <f t="shared" si="1"/>
        <v>0</v>
      </c>
      <c r="K6" s="30">
        <f t="shared" si="1"/>
        <v>0</v>
      </c>
      <c r="L6" s="30">
        <f t="shared" si="1"/>
        <v>0</v>
      </c>
      <c r="M6" s="30">
        <f t="shared" si="1"/>
        <v>0</v>
      </c>
      <c r="N6" s="30">
        <f t="shared" si="1"/>
        <v>420</v>
      </c>
      <c r="O6" s="30">
        <f t="shared" si="1"/>
        <v>2388</v>
      </c>
      <c r="P6" s="30">
        <f t="shared" si="1"/>
        <v>0</v>
      </c>
      <c r="Q6" s="30">
        <f t="shared" si="1"/>
        <v>0</v>
      </c>
    </row>
    <row r="7" spans="1:19" s="43" customFormat="1">
      <c r="A7" s="79" t="s">
        <v>60</v>
      </c>
      <c r="B7" s="72" t="s">
        <v>49</v>
      </c>
      <c r="C7" s="46">
        <f>142180+5406</f>
        <v>147586</v>
      </c>
      <c r="D7" s="47">
        <f t="shared" ref="D7:D9" si="2">SUM(E7:Q7)</f>
        <v>5406</v>
      </c>
      <c r="E7" s="47">
        <v>5406</v>
      </c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8"/>
      <c r="S7" s="88"/>
    </row>
    <row r="8" spans="1:19" s="43" customFormat="1">
      <c r="A8" s="79" t="s">
        <v>61</v>
      </c>
      <c r="B8" s="72" t="s">
        <v>50</v>
      </c>
      <c r="C8" s="46">
        <v>2388</v>
      </c>
      <c r="D8" s="47">
        <f t="shared" si="2"/>
        <v>2388</v>
      </c>
      <c r="E8" s="47"/>
      <c r="F8" s="47"/>
      <c r="G8" s="47"/>
      <c r="H8" s="47"/>
      <c r="I8" s="47"/>
      <c r="J8" s="47"/>
      <c r="K8" s="47"/>
      <c r="L8" s="47"/>
      <c r="M8" s="47"/>
      <c r="N8" s="47"/>
      <c r="O8" s="47">
        <v>2388</v>
      </c>
      <c r="P8" s="47"/>
      <c r="Q8" s="48"/>
    </row>
    <row r="9" spans="1:19" s="43" customFormat="1">
      <c r="A9" s="79" t="s">
        <v>62</v>
      </c>
      <c r="B9" s="72" t="s">
        <v>51</v>
      </c>
      <c r="C9" s="46">
        <v>420</v>
      </c>
      <c r="D9" s="47">
        <f t="shared" si="2"/>
        <v>420</v>
      </c>
      <c r="E9" s="47"/>
      <c r="F9" s="47"/>
      <c r="G9" s="47"/>
      <c r="H9" s="47"/>
      <c r="I9" s="47"/>
      <c r="J9" s="47"/>
      <c r="K9" s="47"/>
      <c r="L9" s="47"/>
      <c r="M9" s="47"/>
      <c r="N9" s="47">
        <v>420</v>
      </c>
      <c r="O9" s="47"/>
      <c r="P9" s="47"/>
      <c r="Q9" s="48"/>
    </row>
    <row r="10" spans="1:19">
      <c r="A10" s="31" t="s">
        <v>34</v>
      </c>
      <c r="B10" s="72" t="s">
        <v>11</v>
      </c>
      <c r="C10" s="30">
        <v>52315</v>
      </c>
      <c r="D10" s="25">
        <f>SUM(E10:Q10)</f>
        <v>0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32"/>
    </row>
    <row r="11" spans="1:19">
      <c r="A11" s="31" t="s">
        <v>35</v>
      </c>
      <c r="B11" s="72" t="s">
        <v>11</v>
      </c>
      <c r="C11" s="30">
        <v>381</v>
      </c>
      <c r="D11" s="25">
        <f>SUM(E11:Q11)</f>
        <v>0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32"/>
    </row>
    <row r="12" spans="1:19" ht="30" customHeight="1">
      <c r="A12" s="42" t="s">
        <v>36</v>
      </c>
      <c r="B12" s="72" t="s">
        <v>11</v>
      </c>
      <c r="C12" s="30">
        <v>9238</v>
      </c>
      <c r="D12" s="25">
        <f>SUM(E12:Q12)</f>
        <v>0</v>
      </c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32"/>
    </row>
    <row r="13" spans="1:19">
      <c r="A13" s="31" t="s">
        <v>37</v>
      </c>
      <c r="B13" s="72" t="s">
        <v>52</v>
      </c>
      <c r="C13" s="30">
        <v>4282</v>
      </c>
      <c r="D13" s="25">
        <f>SUM(E13:Q13)</f>
        <v>0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32"/>
    </row>
    <row r="14" spans="1:19">
      <c r="A14" s="31" t="s">
        <v>21</v>
      </c>
      <c r="B14" s="71"/>
      <c r="C14" s="30">
        <f>SUM(C15)</f>
        <v>2720</v>
      </c>
      <c r="D14" s="30">
        <f t="shared" ref="D14:Q14" si="3">SUM(D15)</f>
        <v>2720</v>
      </c>
      <c r="E14" s="30">
        <f t="shared" si="3"/>
        <v>0</v>
      </c>
      <c r="F14" s="30">
        <f t="shared" si="3"/>
        <v>0</v>
      </c>
      <c r="G14" s="30">
        <f t="shared" si="3"/>
        <v>0</v>
      </c>
      <c r="H14" s="30">
        <f t="shared" si="3"/>
        <v>0</v>
      </c>
      <c r="I14" s="30">
        <f t="shared" si="3"/>
        <v>0</v>
      </c>
      <c r="J14" s="30">
        <f t="shared" si="3"/>
        <v>0</v>
      </c>
      <c r="K14" s="30">
        <f t="shared" si="3"/>
        <v>536</v>
      </c>
      <c r="L14" s="30">
        <f t="shared" si="3"/>
        <v>181</v>
      </c>
      <c r="M14" s="30">
        <f t="shared" si="3"/>
        <v>0</v>
      </c>
      <c r="N14" s="30">
        <f t="shared" si="3"/>
        <v>0</v>
      </c>
      <c r="O14" s="30">
        <f t="shared" si="3"/>
        <v>0</v>
      </c>
      <c r="P14" s="30">
        <f t="shared" si="3"/>
        <v>2003</v>
      </c>
      <c r="Q14" s="30">
        <f t="shared" si="3"/>
        <v>0</v>
      </c>
    </row>
    <row r="15" spans="1:19">
      <c r="A15" s="26" t="s">
        <v>30</v>
      </c>
      <c r="B15" s="73" t="s">
        <v>53</v>
      </c>
      <c r="C15" s="29">
        <v>2720</v>
      </c>
      <c r="D15" s="33">
        <f>SUM(E15:Q15)</f>
        <v>2720</v>
      </c>
      <c r="E15" s="27"/>
      <c r="F15" s="27"/>
      <c r="G15" s="27"/>
      <c r="H15" s="27"/>
      <c r="I15" s="27"/>
      <c r="J15" s="27"/>
      <c r="K15" s="27">
        <v>536</v>
      </c>
      <c r="L15" s="27">
        <v>181</v>
      </c>
      <c r="M15" s="27"/>
      <c r="N15" s="27"/>
      <c r="O15" s="27"/>
      <c r="P15" s="28">
        <v>2003</v>
      </c>
      <c r="Q15" s="23"/>
    </row>
    <row r="16" spans="1:19" s="43" customFormat="1">
      <c r="A16" s="31" t="s">
        <v>48</v>
      </c>
      <c r="B16" s="71"/>
      <c r="C16" s="25">
        <f>SUM(C17:C18)</f>
        <v>8195</v>
      </c>
      <c r="D16" s="25">
        <f>SUM(D17:D18)</f>
        <v>8195</v>
      </c>
      <c r="E16" s="25">
        <f t="shared" ref="E16:Q16" si="4">SUM(E17:E18)</f>
        <v>3195</v>
      </c>
      <c r="F16" s="25">
        <f t="shared" si="4"/>
        <v>0</v>
      </c>
      <c r="G16" s="25">
        <f t="shared" si="4"/>
        <v>0</v>
      </c>
      <c r="H16" s="25">
        <f t="shared" si="4"/>
        <v>0</v>
      </c>
      <c r="I16" s="25">
        <f t="shared" si="4"/>
        <v>0</v>
      </c>
      <c r="J16" s="25">
        <f t="shared" si="4"/>
        <v>0</v>
      </c>
      <c r="K16" s="25">
        <f t="shared" si="4"/>
        <v>0</v>
      </c>
      <c r="L16" s="25">
        <f t="shared" si="4"/>
        <v>0</v>
      </c>
      <c r="M16" s="25">
        <f t="shared" si="4"/>
        <v>5000</v>
      </c>
      <c r="N16" s="25">
        <f t="shared" si="4"/>
        <v>0</v>
      </c>
      <c r="O16" s="25">
        <f t="shared" si="4"/>
        <v>0</v>
      </c>
      <c r="P16" s="25">
        <f t="shared" si="4"/>
        <v>0</v>
      </c>
      <c r="Q16" s="25">
        <f t="shared" si="4"/>
        <v>0</v>
      </c>
    </row>
    <row r="17" spans="1:17">
      <c r="A17" s="26" t="s">
        <v>63</v>
      </c>
      <c r="B17" s="73" t="s">
        <v>54</v>
      </c>
      <c r="C17" s="29">
        <v>3195</v>
      </c>
      <c r="D17" s="25">
        <f>SUM(E17:Q17)</f>
        <v>3195</v>
      </c>
      <c r="E17" s="27">
        <v>3195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8"/>
      <c r="Q17" s="23"/>
    </row>
    <row r="18" spans="1:17" ht="30">
      <c r="A18" s="89" t="s">
        <v>64</v>
      </c>
      <c r="B18" s="73" t="s">
        <v>55</v>
      </c>
      <c r="C18" s="29">
        <v>5000</v>
      </c>
      <c r="D18" s="25">
        <f>SUM(E18:Q18)</f>
        <v>5000</v>
      </c>
      <c r="E18" s="27"/>
      <c r="F18" s="27"/>
      <c r="G18" s="27"/>
      <c r="H18" s="27"/>
      <c r="I18" s="27"/>
      <c r="J18" s="27"/>
      <c r="K18" s="27"/>
      <c r="L18" s="27"/>
      <c r="M18" s="27">
        <v>5000</v>
      </c>
      <c r="N18" s="27"/>
      <c r="O18" s="27"/>
      <c r="P18" s="28"/>
      <c r="Q18" s="23"/>
    </row>
    <row r="19" spans="1:17">
      <c r="A19" s="31" t="s">
        <v>22</v>
      </c>
      <c r="B19" s="71"/>
      <c r="C19" s="37">
        <f>SUM(C20:C24)</f>
        <v>203978.74</v>
      </c>
      <c r="D19" s="38">
        <f t="shared" ref="D19:D24" si="5">SUM(E19:Q19)</f>
        <v>203978.74</v>
      </c>
      <c r="E19" s="25">
        <f>SUM(E20:E24)</f>
        <v>0</v>
      </c>
      <c r="F19" s="25">
        <f t="shared" ref="F19:Q19" si="6">SUM(F20:F24)</f>
        <v>-189163</v>
      </c>
      <c r="G19" s="25">
        <f t="shared" si="6"/>
        <v>360536</v>
      </c>
      <c r="H19" s="25">
        <f t="shared" si="6"/>
        <v>10000</v>
      </c>
      <c r="I19" s="25">
        <f t="shared" si="6"/>
        <v>13347</v>
      </c>
      <c r="J19" s="25">
        <f t="shared" si="6"/>
        <v>3546</v>
      </c>
      <c r="K19" s="25">
        <f t="shared" si="6"/>
        <v>0</v>
      </c>
      <c r="L19" s="25">
        <f t="shared" si="6"/>
        <v>1187</v>
      </c>
      <c r="M19" s="25">
        <f t="shared" ref="M19:O19" si="7">SUM(M20:M24)</f>
        <v>4334</v>
      </c>
      <c r="N19" s="25">
        <f t="shared" ref="N19" si="8">SUM(N20:N24)</f>
        <v>0</v>
      </c>
      <c r="O19" s="25">
        <f t="shared" si="7"/>
        <v>0</v>
      </c>
      <c r="P19" s="25">
        <f t="shared" si="6"/>
        <v>0</v>
      </c>
      <c r="Q19" s="25">
        <f t="shared" si="6"/>
        <v>191.74</v>
      </c>
    </row>
    <row r="20" spans="1:17">
      <c r="A20" s="45" t="s">
        <v>32</v>
      </c>
      <c r="B20" s="74">
        <v>10701</v>
      </c>
      <c r="C20" s="40">
        <f>-189163+4334</f>
        <v>-184829</v>
      </c>
      <c r="D20" s="41">
        <f t="shared" si="5"/>
        <v>-184829</v>
      </c>
      <c r="E20" s="41"/>
      <c r="F20" s="41">
        <v>-189163</v>
      </c>
      <c r="G20" s="41"/>
      <c r="H20" s="41"/>
      <c r="I20" s="41"/>
      <c r="J20" s="41"/>
      <c r="K20" s="41"/>
      <c r="L20" s="41"/>
      <c r="M20" s="41">
        <v>4334</v>
      </c>
      <c r="N20" s="41"/>
      <c r="O20" s="41"/>
      <c r="P20" s="41"/>
      <c r="Q20" s="41"/>
    </row>
    <row r="21" spans="1:17" ht="30">
      <c r="A21" s="70" t="s">
        <v>57</v>
      </c>
      <c r="B21" s="74">
        <v>10402</v>
      </c>
      <c r="C21" s="40">
        <v>360536</v>
      </c>
      <c r="D21" s="41">
        <f t="shared" si="5"/>
        <v>360536</v>
      </c>
      <c r="E21" s="41"/>
      <c r="F21" s="41"/>
      <c r="G21" s="41">
        <v>360536</v>
      </c>
      <c r="H21" s="41"/>
      <c r="I21" s="41"/>
      <c r="J21" s="41"/>
      <c r="K21" s="41"/>
      <c r="L21" s="41"/>
      <c r="M21" s="41"/>
      <c r="N21" s="41"/>
      <c r="O21" s="41"/>
      <c r="P21" s="41"/>
      <c r="Q21" s="41"/>
    </row>
    <row r="22" spans="1:17" ht="30">
      <c r="A22" s="39" t="s">
        <v>56</v>
      </c>
      <c r="B22" s="75">
        <v>10121</v>
      </c>
      <c r="C22" s="40">
        <v>23347</v>
      </c>
      <c r="D22" s="41">
        <f t="shared" si="5"/>
        <v>23347</v>
      </c>
      <c r="E22" s="41"/>
      <c r="F22" s="41"/>
      <c r="G22" s="41"/>
      <c r="H22" s="41">
        <v>10000</v>
      </c>
      <c r="I22" s="41">
        <v>13347</v>
      </c>
      <c r="J22" s="41"/>
      <c r="K22" s="41"/>
      <c r="L22" s="41"/>
      <c r="M22" s="41"/>
      <c r="N22" s="41"/>
      <c r="O22" s="41"/>
      <c r="P22" s="41"/>
      <c r="Q22" s="41"/>
    </row>
    <row r="23" spans="1:17">
      <c r="A23" s="45" t="s">
        <v>58</v>
      </c>
      <c r="B23" s="72" t="s">
        <v>7</v>
      </c>
      <c r="C23" s="40">
        <v>4733</v>
      </c>
      <c r="D23" s="41">
        <f t="shared" si="5"/>
        <v>4733</v>
      </c>
      <c r="E23" s="41"/>
      <c r="F23" s="41"/>
      <c r="G23" s="41"/>
      <c r="H23" s="41"/>
      <c r="I23" s="41"/>
      <c r="J23" s="41">
        <v>3546</v>
      </c>
      <c r="K23" s="41"/>
      <c r="L23" s="41">
        <f>1159+28</f>
        <v>1187</v>
      </c>
      <c r="M23" s="41"/>
      <c r="N23" s="41"/>
      <c r="O23" s="41"/>
      <c r="P23" s="41"/>
      <c r="Q23" s="41"/>
    </row>
    <row r="24" spans="1:17">
      <c r="A24" s="26" t="s">
        <v>23</v>
      </c>
      <c r="B24" s="73" t="s">
        <v>59</v>
      </c>
      <c r="C24" s="35">
        <v>191.74</v>
      </c>
      <c r="D24" s="36">
        <f t="shared" si="5"/>
        <v>191.74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>
        <v>191.74</v>
      </c>
    </row>
    <row r="26" spans="1:17">
      <c r="A26" s="14"/>
      <c r="B26" s="76"/>
    </row>
    <row r="29" spans="1:17">
      <c r="A29" s="15"/>
      <c r="B29" s="78"/>
    </row>
  </sheetData>
  <mergeCells count="5">
    <mergeCell ref="A1:Q1"/>
    <mergeCell ref="A3:A4"/>
    <mergeCell ref="C3:C4"/>
    <mergeCell ref="D3:D4"/>
    <mergeCell ref="B3:B4"/>
  </mergeCells>
  <pageMargins left="0.70866141732283472" right="0.70866141732283472" top="0.94488188976377963" bottom="0.74803149606299213" header="0.31496062992125984" footer="0.31496062992125984"/>
  <pageSetup paperSize="9" scale="85" orientation="landscape" r:id="rId1"/>
  <headerFooter>
    <oddHeader xml:space="preserve">&amp;RLisa 2
Tartu Linnavalitsuse 17.03.2015. a 
korralduse nr juurde </oddHeader>
    <oddFooter>&amp;L/allkirjastatud digitaalselt/
Linnasekretär
Jüri Mölder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Lisa 1</vt:lpstr>
      <vt:lpstr>Lisa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2015-03-12T14:51:33Z</dcterms:modified>
</cp:coreProperties>
</file>